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bookViews>
    <workbookView xWindow="0" yWindow="0" windowWidth="28800" windowHeight="12030"/>
  </bookViews>
  <sheets>
    <sheet name="PROSINAC 2024.G." sheetId="1" r:id="rId1"/>
  </sheets>
  <definedNames>
    <definedName name="Br_fakture">#REF!</definedName>
    <definedName name="NazivTvrtke">'PROSINAC 2024.G.'!#REF!</definedName>
    <definedName name="PojedinostiOBrFakture">"PojedinostiOFakturi[Br fakture]"</definedName>
    <definedName name="rngInvoice">'PROSINAC 2024.G.'!#REF!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A52" i="1" a="1"/>
  <c r="A52" i="1"/>
  <c r="B52" i="1" a="1"/>
  <c r="B52" i="1"/>
  <c r="C52" i="1" a="1"/>
  <c r="C52" i="1"/>
  <c r="A53" i="1" a="1"/>
  <c r="A53" i="1" s="1"/>
  <c r="B53" i="1" a="1"/>
  <c r="B53" i="1" s="1"/>
  <c r="C53" i="1" a="1"/>
  <c r="C53" i="1" s="1"/>
  <c r="E52" i="1" l="1"/>
  <c r="E53" i="1"/>
  <c r="B11" i="1" l="1" a="1"/>
  <c r="B11" i="1" s="1"/>
  <c r="C11" i="1" a="1"/>
  <c r="C11" i="1" s="1"/>
  <c r="B7" i="1" l="1" a="1"/>
  <c r="B7" i="1" s="1"/>
  <c r="C7" i="1" a="1"/>
  <c r="C7" i="1" s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2" i="1" l="1" a="1"/>
  <c r="B12" i="1" s="1"/>
  <c r="C12" i="1" a="1"/>
  <c r="C12" i="1" s="1"/>
</calcChain>
</file>

<file path=xl/sharedStrings.xml><?xml version="1.0" encoding="utf-8"?>
<sst xmlns="http://schemas.openxmlformats.org/spreadsheetml/2006/main" count="142" uniqueCount="80">
  <si>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</si>
  <si>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</si>
  <si>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</si>
  <si>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</si>
  <si>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</si>
  <si>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</si>
  <si>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</si>
  <si>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</si>
  <si>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Adresa: Zagrebačka 28</t>
  </si>
  <si>
    <t>Poštanski broj i grad: 33518 Nova Bukovica</t>
  </si>
  <si>
    <t>E-pošta: skola@os-vnazora-novabukovica.skole.hr</t>
  </si>
  <si>
    <t>Web-mjesto: http://os-vnazora-novabukovica.skole.hr/</t>
  </si>
  <si>
    <t>SLATINA</t>
  </si>
  <si>
    <t>KTC d.d.</t>
  </si>
  <si>
    <t>Telefonski broj: 033/400-397</t>
  </si>
  <si>
    <t>NARODNI TRGOVAČKI LANAC</t>
  </si>
  <si>
    <t>SESVETE</t>
  </si>
  <si>
    <t>VIROVITICA</t>
  </si>
  <si>
    <t>SLAVONICA D.O.O.</t>
  </si>
  <si>
    <t>PEKARA PECO D.O.O.</t>
  </si>
  <si>
    <t>VINDIJA D.D.</t>
  </si>
  <si>
    <t>VARAŽDIN</t>
  </si>
  <si>
    <t>3222 MATERIJAL I SIROVINE - NAMIRNICE</t>
  </si>
  <si>
    <t>3132 DOPRINOS NA BRUTO</t>
  </si>
  <si>
    <t>3121 OSTALI RASHODI ZA ZAPOSLENE</t>
  </si>
  <si>
    <t>DRŽAVNI PRORAČUN</t>
  </si>
  <si>
    <t>OSIJEK</t>
  </si>
  <si>
    <t>INSPEKTA D.O.O.</t>
  </si>
  <si>
    <t>3223 ENERGIJA - PLIN</t>
  </si>
  <si>
    <t>3299 OSTALI NESPOMENUTI RASHODI POSLOVANJA</t>
  </si>
  <si>
    <t>HRVATSKA POŠTA D.D.</t>
  </si>
  <si>
    <t>VELIKA GORICA</t>
  </si>
  <si>
    <t>HRVATSKI TELEKOM D.D.</t>
  </si>
  <si>
    <t>LEDO PLUS D.O.O</t>
  </si>
  <si>
    <t>3223 ENERGIJA - EL. STRUJA</t>
  </si>
  <si>
    <t>3229 OSTALI NESPOMENUTI RASHODI POSLOVANJA - KAMATA</t>
  </si>
  <si>
    <t>FINANCIJSKA AGENCIJA</t>
  </si>
  <si>
    <t>3232 - OSTALE USLUGE TEK. I INVESTICJSKOG ODRŽAVANJA - ZAŠTITA NA RADU</t>
  </si>
  <si>
    <t>KOMRAD D.O.O.</t>
  </si>
  <si>
    <t>3234 KOMUNALNE USLUGE - VODA</t>
  </si>
  <si>
    <t>3231 USLUGE TELEFONA, POŠTE I PRIJEVOZA - POŠTA</t>
  </si>
  <si>
    <t>EKO-FLOR PLUS D.O.O.</t>
  </si>
  <si>
    <t>OROSLAVLJE</t>
  </si>
  <si>
    <t>3234 KOMUNALNE USLUGE - ODVOZ SMEĆA</t>
  </si>
  <si>
    <t xml:space="preserve">3238 RAČUNALNE USLUGE </t>
  </si>
  <si>
    <t>3231 USLUGE TELEFONA, POŠTE I PRIJEVOZA - USLUGE TELEFONA</t>
  </si>
  <si>
    <t>VINKOPROM</t>
  </si>
  <si>
    <t>VINKOVCI</t>
  </si>
  <si>
    <t>HEP-PLIN D.O.O.</t>
  </si>
  <si>
    <t>LIBUSOFT CICOM D.O.O.</t>
  </si>
  <si>
    <t xml:space="preserve">PANONA </t>
  </si>
  <si>
    <t>INFORMACIJA O TROŠENJU SREDSTAVA ZA PROSINAC 2024.g.</t>
  </si>
  <si>
    <t>3111 BRUTO PLAĆE ZA REDOVAN RAD  ZA 11/24</t>
  </si>
  <si>
    <t>31131 PLAĆE ZA PREKOVREMENI RAD 11/24</t>
  </si>
  <si>
    <t>31141 PLAĆE ZA POSEBNE UVJETE RADA 11/24</t>
  </si>
  <si>
    <t>3212 PRIJEVOZ ZA 11/24</t>
  </si>
  <si>
    <t>3295 NOVČANA NAKNADA POSLODAVCA ZBOG NEZAPOŠLJAVANJA OSOBA S INVALIDITETOM ZA 11/24</t>
  </si>
  <si>
    <t>HEP-OPSKRBA D.O.O.</t>
  </si>
  <si>
    <t>DIZALA ĐURČEVIĆ D.O.O.</t>
  </si>
  <si>
    <t>3232 - OSTALE USLUGE TEK. I INVESTICJSKOG ODRŽAVANJA - SERVIS DIZALA</t>
  </si>
  <si>
    <t>3232 - OSTALE USLUGE TEK. I INVESTICJSKOG ODRŽAVANJA - DEZINSEKCIJA I DERATIZACIJA</t>
  </si>
  <si>
    <t>VIŠNJEVAC</t>
  </si>
  <si>
    <t>ASANATOR D.O.O.</t>
  </si>
  <si>
    <t>ZAVOD ZA JAVNO ZDRAVSTVO SVETI ROK</t>
  </si>
  <si>
    <t>3232 - OSTALE USLUGE TEK. I INVESTICJSKOG ODRŽAVANJA - BRISEVI</t>
  </si>
  <si>
    <t>3238 RAČUNALNE USLUGE</t>
  </si>
  <si>
    <t xml:space="preserve">3221  UREDSKI MATERIJAL I OSTALI MATERIJALNI RASHOD </t>
  </si>
  <si>
    <t>3232 - OSTALE USLUGE TEK. I INVESTICJSKOG ODRŽAVANJA - UZORAK VODA</t>
  </si>
  <si>
    <t>SERVIS PLUS</t>
  </si>
  <si>
    <t>GRADINA</t>
  </si>
  <si>
    <t>3224 - MATERIJAL I DIJELOVI ZA TEK. I INVESTICIJKO ODRŽAVANJE</t>
  </si>
  <si>
    <t>3222 MATERIJAL I SIROVINE - KRUH I PEKARSKI PROIZVODI</t>
  </si>
  <si>
    <t>3299 OSTALI NESPOMENUTI RASHODI POSLOVANJA - UČENIČKA ZADRUGA</t>
  </si>
  <si>
    <t>ZDENCI</t>
  </si>
  <si>
    <t>PP ORAHOVICA D.O.O.</t>
  </si>
  <si>
    <t>KATARINA ZRINSKI D.O.O.</t>
  </si>
  <si>
    <t>4241 KNJIGE - ZA LEKTIRU</t>
  </si>
  <si>
    <t>3722 NAKNADE KUĆANSTVIMA I GRAĐANIMA U KUĆANSTVU</t>
  </si>
  <si>
    <t>4241 KNJIGE - UDŽBENICI</t>
  </si>
  <si>
    <t>Naziv ustanove: Osnovna škola Vladimira Nazora, Nova Bukovica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</si>
</sst>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00000000000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  <font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166" fontId="0" fillId="2" borderId="0" xfId="0" applyNumberFormat="1" applyFill="1" applyAlignment="1">
      <alignment horizontal="center" vertical="center"/>
    </xf>
    <xf numFmtId="166" fontId="0" fillId="35" borderId="0" xfId="0" applyNumberFormat="1" applyFill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0" fillId="2" borderId="0" xfId="0" applyNumberFormat="1" applyFont="1" applyFill="1" applyBorder="1" applyAlignment="1" applyProtection="1">
      <alignment horizontal="center" vertical="center"/>
    </xf>
    <xf numFmtId="44" fontId="30" fillId="2" borderId="0" xfId="0" applyNumberFormat="1" applyFont="1" applyFill="1" applyBorder="1" applyAlignment="1">
      <alignment horizontal="left" vertical="center" wrapText="1"/>
    </xf>
    <xf numFmtId="43" fontId="30" fillId="0" borderId="0" xfId="0" applyNumberFormat="1" applyFont="1" applyFill="1" applyBorder="1" applyAlignment="1">
      <alignment horizontal="center" vertical="center"/>
    </xf>
    <xf numFmtId="43" fontId="32" fillId="0" borderId="0" xfId="0" applyNumberFormat="1" applyFont="1" applyFill="1" applyBorder="1" applyAlignment="1">
      <alignment horizontal="center" vertical="center"/>
    </xf>
    <xf numFmtId="0" fontId="31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54" dataDxfId="16" totalsRowDxfId="15">
  <autoFilter ref="A6:E5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4" totalsRowDxfId="13">
      <calculatedColumnFormula array="1">IFERROR(INDEX(#REF!,SMALL(IF(#REF!=rngInvoice,ROW(#REF!)-ROW(#REF!)), ROW(1:1)), MATCH($A$6,#REF!, 0)),"")</calculatedColumnFormula>
    </tableColumn>
    <tableColumn id="8" name="OIB primatelja" dataDxfId="12" totalsRowDxfId="11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0" totalsRowDxfId="9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8" totalsRowDxfId="7"/>
    <tableColumn id="11" name="Iznos" totalsRowFunction="count" dataDxfId="6" totalsRowDxfId="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64"/>
  <sheetViews>
    <sheetView showGridLines="0" tabSelected="1" zoomScale="80" zoomScaleNormal="80" workbookViewId="0">
      <selection activeCell="D4" sqref="D4"/>
    </sheetView>
  </sheetViews>
  <sheetFormatPr defaultColWidth="9" defaultRowHeight="33.950000000000003" customHeight="1" x14ac:dyDescent="0.25"/>
  <cols>
    <col min="1" max="1" width="44.28515625" style="8" customWidth="1"/>
    <col min="2" max="2" width="24.7109375" style="8" customWidth="1"/>
    <col min="3" max="3" width="27.5703125" style="8" customWidth="1"/>
    <col min="4" max="4" width="72.2851562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48.95" customHeight="1" thickBot="1" x14ac:dyDescent="0.3">
      <c r="A1" s="38" t="s">
        <v>79</v>
      </c>
      <c r="B1" s="38"/>
      <c r="C1" s="38"/>
      <c r="D1" s="38"/>
      <c r="E1" s="38"/>
      <c r="F1" s="3"/>
    </row>
    <row r="2" spans="1:7" ht="40.5" customHeight="1" thickTop="1" x14ac:dyDescent="0.25">
      <c r="A2" s="39" t="s">
        <v>8</v>
      </c>
      <c r="B2" s="39"/>
      <c r="C2" s="21" t="s">
        <v>14</v>
      </c>
      <c r="D2" s="41" t="s">
        <v>10</v>
      </c>
      <c r="E2" s="41"/>
      <c r="F2" s="4"/>
    </row>
    <row r="3" spans="1:7" ht="38.450000000000003" customHeight="1" x14ac:dyDescent="0.25">
      <c r="A3" s="40" t="s">
        <v>9</v>
      </c>
      <c r="B3" s="40"/>
      <c r="C3" s="22"/>
      <c r="D3" s="42" t="s">
        <v>11</v>
      </c>
      <c r="E3" s="42"/>
      <c r="F3" s="4"/>
    </row>
    <row r="4" spans="1:7" ht="44.1" customHeight="1" x14ac:dyDescent="0.25">
      <c r="A4" s="12"/>
      <c r="B4" s="9"/>
      <c r="C4" s="9"/>
      <c r="D4" s="9"/>
      <c r="E4" s="9"/>
    </row>
    <row r="5" spans="1:7" ht="49.5" customHeight="1" x14ac:dyDescent="0.25">
      <c r="A5" s="37" t="s">
        <v>51</v>
      </c>
      <c r="B5" s="37"/>
      <c r="C5" s="37"/>
      <c r="D5" s="37"/>
      <c r="E5" s="37"/>
    </row>
    <row r="6" spans="1:7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  <c r="G6" s="25"/>
    </row>
    <row r="7" spans="1:7" s="2" customFormat="1" ht="26.45" customHeight="1" x14ac:dyDescent="0.25">
      <c r="A7" s="7" t="s">
        <v>2</v>
      </c>
      <c r="B7" s="23" t="str">
        <f t="array" ref="B7">IFERROR(INDEX(#REF!,SMALL(IF(#REF!=rngInvoice,ROW(#REF!)-ROW(#REF!)), ROW(5:5)), MATCH($B$6,#REF!, 0)),"")</f>
        <v/>
      </c>
      <c r="C7" s="5" t="str">
        <f t="array" ref="C7">IFERROR(INDEX(#REF!,SMALL(IF(#REF!=rngInvoice,ROW(#REF!)-ROW(#REF!)), ROW(5:5)), MATCH($C$6,#REF!, 0)),"")</f>
        <v/>
      </c>
      <c r="D7" s="29" t="s">
        <v>52</v>
      </c>
      <c r="E7" s="11">
        <v>46744.480000000003</v>
      </c>
      <c r="G7" s="25"/>
    </row>
    <row r="8" spans="1:7" s="2" customFormat="1" ht="27" customHeight="1" x14ac:dyDescent="0.25">
      <c r="A8" s="7" t="s">
        <v>2</v>
      </c>
      <c r="B8" s="23" t="str">
        <f t="array" ref="B8">IFERROR(INDEX(#REF!,SMALL(IF(#REF!=rngInvoice,ROW(#REF!)-ROW(#REF!)), ROW(5:5)), MATCH($B$6,#REF!, 0)),"")</f>
        <v/>
      </c>
      <c r="C8" s="5" t="str">
        <f t="array" ref="C8">IFERROR(INDEX(#REF!,SMALL(IF(#REF!=rngInvoice,ROW(#REF!)-ROW(#REF!)), ROW(5:5)), MATCH($C$6,#REF!, 0)),"")</f>
        <v/>
      </c>
      <c r="D8" s="29" t="s">
        <v>53</v>
      </c>
      <c r="E8" s="11">
        <v>587.55999999999995</v>
      </c>
      <c r="G8" s="25"/>
    </row>
    <row r="9" spans="1:7" s="2" customFormat="1" ht="27.6" customHeight="1" x14ac:dyDescent="0.25">
      <c r="A9" s="7" t="s">
        <v>2</v>
      </c>
      <c r="B9" s="23" t="str">
        <f t="array" ref="B9">IFERROR(INDEX(#REF!,SMALL(IF(#REF!=rngInvoice,ROW(#REF!)-ROW(#REF!)), ROW(5:5)), MATCH($B$6,#REF!, 0)),"")</f>
        <v/>
      </c>
      <c r="C9" s="5" t="str">
        <f t="array" ref="C9">IFERROR(INDEX(#REF!,SMALL(IF(#REF!=rngInvoice,ROW(#REF!)-ROW(#REF!)), ROW(5:5)), MATCH($C$6,#REF!, 0)),"")</f>
        <v/>
      </c>
      <c r="D9" s="29" t="s">
        <v>54</v>
      </c>
      <c r="E9" s="11">
        <v>731.54</v>
      </c>
      <c r="G9" s="25"/>
    </row>
    <row r="10" spans="1:7" s="2" customFormat="1" ht="28.5" customHeight="1" x14ac:dyDescent="0.25">
      <c r="A10" s="7" t="s">
        <v>2</v>
      </c>
      <c r="B10" s="23" t="str">
        <f t="array" ref="B10">IFERROR(INDEX(#REF!,SMALL(IF(#REF!=rngInvoice,ROW(#REF!)-ROW(#REF!)), ROW(5:5)), MATCH($B$6,#REF!, 0)),"")</f>
        <v/>
      </c>
      <c r="C10" s="5" t="str">
        <f t="array" ref="C10">IFERROR(INDEX(#REF!,SMALL(IF(#REF!=rngInvoice,ROW(#REF!)-ROW(#REF!)), ROW(5:5)), MATCH($C$6,#REF!, 0)),"")</f>
        <v/>
      </c>
      <c r="D10" s="29" t="s">
        <v>55</v>
      </c>
      <c r="E10" s="11">
        <v>2289.19</v>
      </c>
      <c r="G10" s="25"/>
    </row>
    <row r="11" spans="1:7" s="2" customFormat="1" ht="28.5" customHeight="1" x14ac:dyDescent="0.25">
      <c r="A11" s="7" t="s">
        <v>2</v>
      </c>
      <c r="B11" s="23" t="str">
        <f t="array" ref="B11">IFERROR(INDEX(#REF!,SMALL(IF(#REF!=rngInvoice,ROW(#REF!)-ROW(#REF!)), ROW(#REF!)), MATCH($B$6,#REF!, 0)),"")</f>
        <v/>
      </c>
      <c r="C11" s="5" t="str">
        <f t="array" ref="C11">IFERROR(INDEX(#REF!,SMALL(IF(#REF!=rngInvoice,ROW(#REF!)-ROW(#REF!)), ROW(#REF!)), MATCH($C$6,#REF!, 0)),"")</f>
        <v/>
      </c>
      <c r="D11" s="29" t="s">
        <v>23</v>
      </c>
      <c r="E11" s="11">
        <v>7930.5</v>
      </c>
      <c r="G11" s="25"/>
    </row>
    <row r="12" spans="1:7" s="2" customFormat="1" ht="28.5" customHeight="1" x14ac:dyDescent="0.25">
      <c r="A12" s="7" t="s">
        <v>2</v>
      </c>
      <c r="B12" s="14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29" t="s">
        <v>24</v>
      </c>
      <c r="E12" s="36">
        <v>441.44</v>
      </c>
      <c r="G12" s="25"/>
    </row>
    <row r="13" spans="1:7" s="2" customFormat="1" ht="33" customHeight="1" x14ac:dyDescent="0.25">
      <c r="A13" s="7" t="s">
        <v>25</v>
      </c>
      <c r="B13" s="14">
        <v>18683136487</v>
      </c>
      <c r="C13" s="5" t="s">
        <v>1</v>
      </c>
      <c r="D13" s="29" t="s">
        <v>56</v>
      </c>
      <c r="E13" s="11">
        <v>168</v>
      </c>
      <c r="G13" s="25"/>
    </row>
    <row r="14" spans="1:7" s="2" customFormat="1" ht="28.5" customHeight="1" x14ac:dyDescent="0.25">
      <c r="A14" s="7" t="s">
        <v>57</v>
      </c>
      <c r="B14" s="14">
        <v>63073332379</v>
      </c>
      <c r="C14" s="5" t="s">
        <v>1</v>
      </c>
      <c r="D14" s="29" t="s">
        <v>34</v>
      </c>
      <c r="E14" s="11">
        <v>328.6</v>
      </c>
      <c r="G14" s="25"/>
    </row>
    <row r="15" spans="1:7" s="2" customFormat="1" ht="28.5" customHeight="1" x14ac:dyDescent="0.25">
      <c r="A15" s="7" t="s">
        <v>48</v>
      </c>
      <c r="B15" s="14">
        <v>41317489366</v>
      </c>
      <c r="C15" s="5" t="s">
        <v>26</v>
      </c>
      <c r="D15" s="29" t="s">
        <v>28</v>
      </c>
      <c r="E15" s="11">
        <v>175.01</v>
      </c>
      <c r="G15" s="25"/>
    </row>
    <row r="16" spans="1:7" s="2" customFormat="1" ht="28.5" customHeight="1" x14ac:dyDescent="0.25">
      <c r="A16" s="7" t="s">
        <v>48</v>
      </c>
      <c r="B16" s="14">
        <v>41317489366</v>
      </c>
      <c r="C16" s="5" t="s">
        <v>26</v>
      </c>
      <c r="D16" s="29" t="s">
        <v>28</v>
      </c>
      <c r="E16" s="11">
        <v>582.98</v>
      </c>
      <c r="G16" s="25"/>
    </row>
    <row r="17" spans="1:7" s="2" customFormat="1" ht="28.5" customHeight="1" x14ac:dyDescent="0.25">
      <c r="A17" s="7" t="s">
        <v>27</v>
      </c>
      <c r="B17" s="14">
        <v>94111057103</v>
      </c>
      <c r="C17" s="5" t="s">
        <v>26</v>
      </c>
      <c r="D17" s="29" t="s">
        <v>37</v>
      </c>
      <c r="E17" s="11">
        <v>125</v>
      </c>
      <c r="G17" s="25"/>
    </row>
    <row r="18" spans="1:7" s="2" customFormat="1" ht="31.5" customHeight="1" x14ac:dyDescent="0.25">
      <c r="A18" s="7" t="s">
        <v>30</v>
      </c>
      <c r="B18" s="14">
        <v>87311810356</v>
      </c>
      <c r="C18" s="5" t="s">
        <v>31</v>
      </c>
      <c r="D18" s="29" t="s">
        <v>40</v>
      </c>
      <c r="E18" s="11">
        <v>10</v>
      </c>
      <c r="G18" s="25"/>
    </row>
    <row r="19" spans="1:7" s="2" customFormat="1" ht="33" customHeight="1" x14ac:dyDescent="0.25">
      <c r="A19" s="7" t="s">
        <v>38</v>
      </c>
      <c r="B19" s="20">
        <v>96537643037</v>
      </c>
      <c r="C19" s="5" t="s">
        <v>12</v>
      </c>
      <c r="D19" s="29" t="s">
        <v>39</v>
      </c>
      <c r="E19" s="11">
        <v>35.26</v>
      </c>
      <c r="G19" s="25"/>
    </row>
    <row r="20" spans="1:7" s="2" customFormat="1" ht="32.450000000000003" customHeight="1" x14ac:dyDescent="0.25">
      <c r="A20" s="7" t="s">
        <v>38</v>
      </c>
      <c r="B20" s="14">
        <v>96537643037</v>
      </c>
      <c r="C20" s="5" t="s">
        <v>12</v>
      </c>
      <c r="D20" s="29" t="s">
        <v>39</v>
      </c>
      <c r="E20" s="11">
        <v>1.7</v>
      </c>
      <c r="G20" s="25"/>
    </row>
    <row r="21" spans="1:7" s="2" customFormat="1" ht="32.450000000000003" customHeight="1" x14ac:dyDescent="0.25">
      <c r="A21" s="32" t="s">
        <v>41</v>
      </c>
      <c r="B21" s="27">
        <v>50730247993</v>
      </c>
      <c r="C21" s="5" t="s">
        <v>42</v>
      </c>
      <c r="D21" s="29" t="s">
        <v>43</v>
      </c>
      <c r="E21" s="11">
        <v>5.57</v>
      </c>
      <c r="G21" s="25"/>
    </row>
    <row r="22" spans="1:7" s="2" customFormat="1" ht="32.450000000000003" customHeight="1" x14ac:dyDescent="0.25">
      <c r="A22" s="7" t="s">
        <v>41</v>
      </c>
      <c r="B22" s="28">
        <v>50730247993</v>
      </c>
      <c r="C22" s="5" t="s">
        <v>42</v>
      </c>
      <c r="D22" s="29" t="s">
        <v>43</v>
      </c>
      <c r="E22" s="11">
        <v>51.31</v>
      </c>
      <c r="G22" s="25"/>
    </row>
    <row r="23" spans="1:7" s="2" customFormat="1" ht="32.450000000000003" customHeight="1" x14ac:dyDescent="0.25">
      <c r="A23" s="7" t="s">
        <v>36</v>
      </c>
      <c r="B23" s="14">
        <v>85821130368</v>
      </c>
      <c r="C23" s="5" t="s">
        <v>1</v>
      </c>
      <c r="D23" s="29" t="s">
        <v>44</v>
      </c>
      <c r="E23" s="11">
        <v>1.66</v>
      </c>
      <c r="G23" s="25"/>
    </row>
    <row r="24" spans="1:7" s="2" customFormat="1" ht="35.1" customHeight="1" x14ac:dyDescent="0.25">
      <c r="A24" s="7" t="s">
        <v>58</v>
      </c>
      <c r="B24" s="20">
        <v>55659871784</v>
      </c>
      <c r="C24" s="5" t="s">
        <v>17</v>
      </c>
      <c r="D24" s="29" t="s">
        <v>59</v>
      </c>
      <c r="E24" s="11">
        <v>67.5</v>
      </c>
      <c r="G24" s="25"/>
    </row>
    <row r="25" spans="1:7" s="2" customFormat="1" ht="35.25" customHeight="1" x14ac:dyDescent="0.25">
      <c r="A25" s="7" t="s">
        <v>32</v>
      </c>
      <c r="B25" s="14">
        <v>81793146560</v>
      </c>
      <c r="C25" s="5" t="s">
        <v>1</v>
      </c>
      <c r="D25" s="30" t="s">
        <v>45</v>
      </c>
      <c r="E25" s="11">
        <v>84.8</v>
      </c>
      <c r="G25" s="25"/>
    </row>
    <row r="26" spans="1:7" s="2" customFormat="1" ht="31.5" customHeight="1" x14ac:dyDescent="0.25">
      <c r="A26" s="7" t="s">
        <v>32</v>
      </c>
      <c r="B26" s="20">
        <v>81793146560</v>
      </c>
      <c r="C26" s="5" t="s">
        <v>1</v>
      </c>
      <c r="D26" s="29" t="s">
        <v>35</v>
      </c>
      <c r="E26" s="11">
        <v>1.36</v>
      </c>
      <c r="G26" s="25"/>
    </row>
    <row r="27" spans="1:7" s="2" customFormat="1" ht="39.75" customHeight="1" x14ac:dyDescent="0.25">
      <c r="A27" s="7" t="s">
        <v>62</v>
      </c>
      <c r="B27" s="10">
        <v>14627368837</v>
      </c>
      <c r="C27" s="5" t="s">
        <v>61</v>
      </c>
      <c r="D27" s="29" t="s">
        <v>60</v>
      </c>
      <c r="E27" s="11">
        <v>87.5</v>
      </c>
      <c r="G27" s="25"/>
    </row>
    <row r="28" spans="1:7" s="2" customFormat="1" ht="28.5" customHeight="1" x14ac:dyDescent="0.25">
      <c r="A28" s="7" t="s">
        <v>63</v>
      </c>
      <c r="B28" s="10">
        <v>76860791838</v>
      </c>
      <c r="C28" s="5" t="s">
        <v>17</v>
      </c>
      <c r="D28" s="29" t="s">
        <v>64</v>
      </c>
      <c r="E28" s="11">
        <v>139.11000000000001</v>
      </c>
      <c r="G28" s="25"/>
    </row>
    <row r="29" spans="1:7" s="2" customFormat="1" ht="33.75" customHeight="1" x14ac:dyDescent="0.25">
      <c r="A29" s="7" t="s">
        <v>49</v>
      </c>
      <c r="B29" s="10">
        <v>14506572540</v>
      </c>
      <c r="C29" s="5" t="s">
        <v>1</v>
      </c>
      <c r="D29" s="29" t="s">
        <v>65</v>
      </c>
      <c r="E29" s="11">
        <v>285.5</v>
      </c>
      <c r="G29" s="25"/>
    </row>
    <row r="30" spans="1:7" s="2" customFormat="1" ht="33.75" customHeight="1" x14ac:dyDescent="0.25">
      <c r="A30" s="7" t="s">
        <v>50</v>
      </c>
      <c r="B30" s="10">
        <v>73296586381</v>
      </c>
      <c r="C30" s="5" t="s">
        <v>12</v>
      </c>
      <c r="D30" s="29" t="s">
        <v>66</v>
      </c>
      <c r="E30" s="11">
        <v>50.08</v>
      </c>
      <c r="G30" s="25"/>
    </row>
    <row r="31" spans="1:7" s="2" customFormat="1" ht="33.75" customHeight="1" x14ac:dyDescent="0.25">
      <c r="A31" s="33" t="s">
        <v>63</v>
      </c>
      <c r="B31" s="10">
        <v>76860791838</v>
      </c>
      <c r="C31" s="5" t="s">
        <v>17</v>
      </c>
      <c r="D31" s="29" t="s">
        <v>67</v>
      </c>
      <c r="E31" s="11">
        <v>249.63</v>
      </c>
      <c r="G31" s="25"/>
    </row>
    <row r="32" spans="1:7" s="2" customFormat="1" ht="33" customHeight="1" x14ac:dyDescent="0.25">
      <c r="A32" s="7" t="s">
        <v>68</v>
      </c>
      <c r="B32" s="10">
        <v>83937751042</v>
      </c>
      <c r="C32" s="5" t="s">
        <v>69</v>
      </c>
      <c r="D32" s="29" t="s">
        <v>70</v>
      </c>
      <c r="E32" s="11">
        <v>267</v>
      </c>
      <c r="G32" s="25"/>
    </row>
    <row r="33" spans="1:7" s="2" customFormat="1" ht="32.1" customHeight="1" x14ac:dyDescent="0.25">
      <c r="A33" s="7" t="s">
        <v>19</v>
      </c>
      <c r="B33" s="10">
        <v>83363645439</v>
      </c>
      <c r="C33" s="5" t="s">
        <v>12</v>
      </c>
      <c r="D33" s="29" t="s">
        <v>71</v>
      </c>
      <c r="E33" s="11">
        <v>396.41</v>
      </c>
      <c r="G33" s="25"/>
    </row>
    <row r="34" spans="1:7" s="2" customFormat="1" ht="28.5" customHeight="1" x14ac:dyDescent="0.25">
      <c r="A34" s="7" t="s">
        <v>46</v>
      </c>
      <c r="B34" s="10">
        <v>721719381</v>
      </c>
      <c r="C34" s="5" t="s">
        <v>47</v>
      </c>
      <c r="D34" s="29" t="s">
        <v>72</v>
      </c>
      <c r="E34" s="11">
        <v>7.15</v>
      </c>
      <c r="G34" s="25"/>
    </row>
    <row r="35" spans="1:7" s="2" customFormat="1" ht="33.950000000000003" customHeight="1" x14ac:dyDescent="0.25">
      <c r="A35" s="7" t="s">
        <v>74</v>
      </c>
      <c r="B35" s="10">
        <v>70427199569</v>
      </c>
      <c r="C35" s="5" t="s">
        <v>73</v>
      </c>
      <c r="D35" s="30" t="s">
        <v>22</v>
      </c>
      <c r="E35" s="11">
        <v>37.630000000000003</v>
      </c>
      <c r="G35" s="25"/>
    </row>
    <row r="36" spans="1:7" s="2" customFormat="1" ht="33.950000000000003" customHeight="1" x14ac:dyDescent="0.25">
      <c r="A36" s="7" t="s">
        <v>15</v>
      </c>
      <c r="B36" s="10">
        <v>78344221376</v>
      </c>
      <c r="C36" s="5" t="s">
        <v>16</v>
      </c>
      <c r="D36" s="29" t="s">
        <v>22</v>
      </c>
      <c r="E36" s="11">
        <v>118.25</v>
      </c>
      <c r="G36" s="25"/>
    </row>
    <row r="37" spans="1:7" s="2" customFormat="1" ht="33.950000000000003" customHeight="1" x14ac:dyDescent="0.25">
      <c r="A37" s="7" t="s">
        <v>15</v>
      </c>
      <c r="B37" s="10">
        <v>78344221376</v>
      </c>
      <c r="C37" s="5" t="s">
        <v>16</v>
      </c>
      <c r="D37" s="34" t="s">
        <v>72</v>
      </c>
      <c r="E37" s="11">
        <v>12.16</v>
      </c>
      <c r="G37" s="25"/>
    </row>
    <row r="38" spans="1:7" s="2" customFormat="1" ht="42.75" customHeight="1" x14ac:dyDescent="0.25">
      <c r="A38" s="13" t="s">
        <v>20</v>
      </c>
      <c r="B38" s="10">
        <v>44138062462</v>
      </c>
      <c r="C38" s="5" t="s">
        <v>21</v>
      </c>
      <c r="D38" s="34" t="s">
        <v>22</v>
      </c>
      <c r="E38" s="35">
        <v>18.63</v>
      </c>
      <c r="G38" s="25"/>
    </row>
    <row r="39" spans="1:7" s="2" customFormat="1" ht="33.950000000000003" customHeight="1" x14ac:dyDescent="0.25">
      <c r="A39" s="7" t="s">
        <v>33</v>
      </c>
      <c r="B39" s="10">
        <v>7179054100</v>
      </c>
      <c r="C39" s="5" t="s">
        <v>1</v>
      </c>
      <c r="D39" s="29" t="s">
        <v>22</v>
      </c>
      <c r="E39" s="11">
        <v>408.04</v>
      </c>
      <c r="G39" s="25"/>
    </row>
    <row r="40" spans="1:7" s="2" customFormat="1" ht="33.950000000000003" customHeight="1" x14ac:dyDescent="0.25">
      <c r="A40" s="7" t="s">
        <v>13</v>
      </c>
      <c r="B40" s="10">
        <v>95970838122</v>
      </c>
      <c r="C40" s="5" t="s">
        <v>12</v>
      </c>
      <c r="D40" s="29" t="s">
        <v>22</v>
      </c>
      <c r="E40" s="11">
        <v>52.58</v>
      </c>
      <c r="G40" s="25"/>
    </row>
    <row r="41" spans="1:7" s="2" customFormat="1" ht="33.950000000000003" customHeight="1" x14ac:dyDescent="0.25">
      <c r="A41" s="7" t="s">
        <v>20</v>
      </c>
      <c r="B41" s="10">
        <v>44138062462</v>
      </c>
      <c r="C41" s="5" t="s">
        <v>21</v>
      </c>
      <c r="D41" s="29" t="s">
        <v>22</v>
      </c>
      <c r="E41" s="11">
        <v>33.51</v>
      </c>
      <c r="G41" s="25"/>
    </row>
    <row r="42" spans="1:7" s="2" customFormat="1" ht="33.950000000000003" customHeight="1" x14ac:dyDescent="0.25">
      <c r="A42" s="7" t="s">
        <v>18</v>
      </c>
      <c r="B42" s="10">
        <v>98047705793</v>
      </c>
      <c r="C42" s="5" t="s">
        <v>12</v>
      </c>
      <c r="D42" s="29" t="s">
        <v>22</v>
      </c>
      <c r="E42" s="11">
        <v>128.22999999999999</v>
      </c>
      <c r="G42" s="25"/>
    </row>
    <row r="43" spans="1:7" s="2" customFormat="1" ht="33.950000000000003" customHeight="1" x14ac:dyDescent="0.25">
      <c r="A43" s="33" t="s">
        <v>15</v>
      </c>
      <c r="B43" s="10">
        <v>78344221376</v>
      </c>
      <c r="C43" s="5" t="s">
        <v>16</v>
      </c>
      <c r="D43" s="29" t="s">
        <v>22</v>
      </c>
      <c r="E43" s="11">
        <v>103.46</v>
      </c>
      <c r="G43" s="25"/>
    </row>
    <row r="44" spans="1:7" s="2" customFormat="1" ht="33.950000000000003" customHeight="1" x14ac:dyDescent="0.25">
      <c r="A44" s="13" t="s">
        <v>15</v>
      </c>
      <c r="B44" s="10">
        <v>78344221376</v>
      </c>
      <c r="C44" s="5" t="s">
        <v>16</v>
      </c>
      <c r="D44" s="29" t="s">
        <v>29</v>
      </c>
      <c r="E44" s="11">
        <v>4.58</v>
      </c>
      <c r="G44" s="25"/>
    </row>
    <row r="45" spans="1:7" s="2" customFormat="1" ht="33.950000000000003" customHeight="1" x14ac:dyDescent="0.25">
      <c r="A45" s="7" t="s">
        <v>13</v>
      </c>
      <c r="B45" s="10">
        <v>95970838122</v>
      </c>
      <c r="C45" s="5" t="s">
        <v>12</v>
      </c>
      <c r="D45" s="29" t="s">
        <v>22</v>
      </c>
      <c r="E45" s="11">
        <v>90.11</v>
      </c>
      <c r="G45" s="25"/>
    </row>
    <row r="46" spans="1:7" s="2" customFormat="1" ht="33.950000000000003" customHeight="1" x14ac:dyDescent="0.25">
      <c r="A46" s="7" t="s">
        <v>19</v>
      </c>
      <c r="B46" s="10">
        <v>83363645439</v>
      </c>
      <c r="C46" s="5" t="s">
        <v>12</v>
      </c>
      <c r="D46" s="29" t="s">
        <v>71</v>
      </c>
      <c r="E46" s="11">
        <v>561.80999999999995</v>
      </c>
      <c r="G46" s="25"/>
    </row>
    <row r="47" spans="1:7" s="2" customFormat="1" ht="33.950000000000003" customHeight="1" x14ac:dyDescent="0.25">
      <c r="A47" s="7" t="s">
        <v>13</v>
      </c>
      <c r="B47" s="10">
        <v>95970838122</v>
      </c>
      <c r="C47" s="5" t="s">
        <v>12</v>
      </c>
      <c r="D47" s="29" t="s">
        <v>72</v>
      </c>
      <c r="E47" s="11">
        <v>5.79</v>
      </c>
      <c r="G47" s="25"/>
    </row>
    <row r="48" spans="1:7" s="2" customFormat="1" ht="33.950000000000003" customHeight="1" x14ac:dyDescent="0.25">
      <c r="A48" s="7" t="s">
        <v>75</v>
      </c>
      <c r="B48" s="10">
        <v>13653700851</v>
      </c>
      <c r="C48" s="5" t="s">
        <v>21</v>
      </c>
      <c r="D48" s="29" t="s">
        <v>76</v>
      </c>
      <c r="E48" s="11">
        <v>308.70999999999998</v>
      </c>
      <c r="G48" s="25"/>
    </row>
    <row r="49" spans="1:7" s="2" customFormat="1" ht="33.950000000000003" customHeight="1" x14ac:dyDescent="0.25">
      <c r="A49" s="7" t="s">
        <v>75</v>
      </c>
      <c r="B49" s="10">
        <v>13653700851</v>
      </c>
      <c r="C49" s="5" t="s">
        <v>21</v>
      </c>
      <c r="D49" s="29" t="s">
        <v>29</v>
      </c>
      <c r="E49" s="11">
        <v>7.5</v>
      </c>
      <c r="G49" s="25"/>
    </row>
    <row r="50" spans="1:7" s="2" customFormat="1" ht="33.950000000000003" customHeight="1" x14ac:dyDescent="0.25">
      <c r="A50" s="7" t="s">
        <v>50</v>
      </c>
      <c r="B50" s="10">
        <v>73296586381</v>
      </c>
      <c r="C50" s="5" t="s">
        <v>12</v>
      </c>
      <c r="D50" s="29" t="s">
        <v>77</v>
      </c>
      <c r="E50" s="11">
        <v>73.930000000000007</v>
      </c>
      <c r="G50" s="25"/>
    </row>
    <row r="51" spans="1:7" s="2" customFormat="1" ht="33.950000000000003" customHeight="1" x14ac:dyDescent="0.25">
      <c r="A51" s="7" t="s">
        <v>50</v>
      </c>
      <c r="B51" s="10">
        <v>73296586381</v>
      </c>
      <c r="C51" s="5" t="s">
        <v>12</v>
      </c>
      <c r="D51" s="29" t="s">
        <v>78</v>
      </c>
      <c r="E51" s="11">
        <v>80.58</v>
      </c>
      <c r="G51" s="25"/>
    </row>
    <row r="52" spans="1:7" s="2" customFormat="1" ht="33.950000000000003" customHeight="1" x14ac:dyDescent="0.25">
      <c r="A52" s="7" t="str">
        <f t="array" ref="A52">IFERROR(INDEX(#REF!,SMALL(IF(#REF!=rngInvoice,ROW(#REF!)-ROW(#REF!)), ROW(#REF!)), MATCH($A$6,#REF!, 0)),"")</f>
        <v/>
      </c>
      <c r="B52" s="10" t="str">
        <f t="array" ref="B52">IFERROR(INDEX(#REF!,SMALL(IF(#REF!=rngInvoice,ROW(#REF!)-ROW(#REF!)), ROW(#REF!)), MATCH($B$6,#REF!, 0)),"")</f>
        <v/>
      </c>
      <c r="C52" s="5" t="str">
        <f t="array" ref="C52">IFERROR(INDEX(#REF!,SMALL(IF(#REF!=rngInvoice,ROW(#REF!)-ROW(#REF!)), ROW(#REF!)), MATCH($C$6,#REF!, 0)),"")</f>
        <v/>
      </c>
      <c r="D52" s="30"/>
      <c r="E52" s="11" t="str">
        <f t="shared" ref="E52" si="0">IFERROR((A52*B52)-C52,"")</f>
        <v/>
      </c>
      <c r="G52" s="25"/>
    </row>
    <row r="53" spans="1:7" s="2" customFormat="1" ht="33.950000000000003" customHeight="1" x14ac:dyDescent="0.25">
      <c r="A53" s="7" t="str">
        <f t="array" ref="A53">IFERROR(INDEX(#REF!,SMALL(IF(#REF!=rngInvoice,ROW(#REF!)-ROW(#REF!)), ROW(#REF!)), MATCH($A$6,#REF!, 0)),"")</f>
        <v/>
      </c>
      <c r="B53" s="10" t="str">
        <f t="array" ref="B53">IFERROR(INDEX(#REF!,SMALL(IF(#REF!=rngInvoice,ROW(#REF!)-ROW(#REF!)), ROW(#REF!)), MATCH($B$6,#REF!, 0)),"")</f>
        <v/>
      </c>
      <c r="C53" s="5" t="str">
        <f t="array" ref="C53">IFERROR(INDEX(#REF!,SMALL(IF(#REF!=rngInvoice,ROW(#REF!)-ROW(#REF!)), ROW(#REF!)), MATCH($C$6,#REF!, 0)),"")</f>
        <v/>
      </c>
      <c r="D53" s="29"/>
      <c r="E53" s="11" t="str">
        <f t="shared" ref="E53" si="1">IFERROR((A53*B53)-C53,"")</f>
        <v/>
      </c>
      <c r="G53" s="25"/>
    </row>
    <row r="54" spans="1:7" s="2" customFormat="1" ht="33.950000000000003" customHeight="1" x14ac:dyDescent="0.25">
      <c r="A54" s="15" t="s">
        <v>3</v>
      </c>
      <c r="B54" s="16"/>
      <c r="C54" s="17"/>
      <c r="D54" s="31"/>
      <c r="E54" s="18">
        <f>SUM(E7:E51)</f>
        <v>63891.340000000026</v>
      </c>
      <c r="G54" s="25"/>
    </row>
    <row r="55" spans="1:7" s="2" customFormat="1" ht="33.950000000000003" customHeight="1" x14ac:dyDescent="0.25">
      <c r="A55" s="8"/>
      <c r="B55" s="8"/>
      <c r="C55" s="8"/>
      <c r="D55" s="8"/>
      <c r="E55" s="8"/>
      <c r="G55" s="25"/>
    </row>
    <row r="56" spans="1:7" s="2" customFormat="1" ht="33.950000000000003" customHeight="1" x14ac:dyDescent="0.25">
      <c r="A56" s="8"/>
      <c r="B56" s="8"/>
      <c r="C56" s="8"/>
      <c r="D56" s="8"/>
      <c r="E56" s="8"/>
      <c r="G56" s="25"/>
    </row>
    <row r="57" spans="1:7" s="2" customFormat="1" ht="33.950000000000003" customHeight="1" x14ac:dyDescent="0.25">
      <c r="A57" s="8"/>
      <c r="B57" s="8"/>
      <c r="C57" s="8"/>
      <c r="D57" s="8"/>
      <c r="E57" s="8"/>
      <c r="G57" s="25"/>
    </row>
    <row r="58" spans="1:7" s="2" customFormat="1" ht="33.950000000000003" customHeight="1" x14ac:dyDescent="0.25">
      <c r="A58" s="8"/>
      <c r="B58" s="8"/>
      <c r="C58" s="8"/>
      <c r="D58" s="8"/>
      <c r="E58" s="8"/>
      <c r="G58" s="25"/>
    </row>
    <row r="59" spans="1:7" s="2" customFormat="1" ht="33.950000000000003" customHeight="1" x14ac:dyDescent="0.25">
      <c r="A59" s="8"/>
      <c r="B59" s="8"/>
      <c r="C59" s="8"/>
      <c r="D59" s="8"/>
      <c r="E59" s="8"/>
      <c r="G59" s="25"/>
    </row>
    <row r="60" spans="1:7" s="2" customFormat="1" ht="32.450000000000003" customHeight="1" x14ac:dyDescent="0.25">
      <c r="A60" s="8"/>
      <c r="B60" s="8"/>
      <c r="C60" s="8"/>
      <c r="D60" s="8"/>
      <c r="E60" s="8"/>
      <c r="G60" s="25"/>
    </row>
    <row r="61" spans="1:7" s="2" customFormat="1" ht="32.1" customHeight="1" x14ac:dyDescent="0.25">
      <c r="A61" s="8"/>
      <c r="B61" s="8"/>
      <c r="C61" s="8"/>
      <c r="D61" s="8"/>
      <c r="E61" s="8"/>
      <c r="G61" s="25"/>
    </row>
    <row r="62" spans="1:7" s="2" customFormat="1" ht="30.95" customHeight="1" x14ac:dyDescent="0.25">
      <c r="A62" s="8"/>
      <c r="B62" s="8"/>
      <c r="C62" s="8"/>
      <c r="D62" s="8"/>
      <c r="E62" s="8"/>
      <c r="G62" s="25"/>
    </row>
    <row r="63" spans="1:7" s="2" customFormat="1" ht="33.950000000000003" customHeight="1" x14ac:dyDescent="0.25">
      <c r="A63" s="8"/>
      <c r="B63" s="8"/>
      <c r="C63" s="8"/>
      <c r="D63" s="8"/>
      <c r="E63" s="8"/>
      <c r="G63" s="25"/>
    </row>
    <row r="64" spans="1:7" s="19" customFormat="1" ht="33.950000000000003" customHeight="1" x14ac:dyDescent="0.25">
      <c r="A64" s="8"/>
      <c r="B64" s="8"/>
      <c r="C64" s="8"/>
      <c r="D64" s="8"/>
      <c r="E64" s="8"/>
      <c r="G64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C22 A7:A26 C7:D21 A32:D54">
    <cfRule type="expression" dxfId="4" priority="6">
      <formula>MOD(ROW(),2)=0</formula>
    </cfRule>
  </conditionalFormatting>
  <conditionalFormatting sqref="D22 C23:D26 A27:D28 A29:C31">
    <cfRule type="expression" dxfId="3" priority="24">
      <formula>MOD(ROW(),2)=0</formula>
    </cfRule>
  </conditionalFormatting>
  <conditionalFormatting sqref="D29:D31">
    <cfRule type="expression" dxfId="2" priority="2">
      <formula>MOD(ROW(),2)=0</formula>
    </cfRule>
  </conditionalFormatting>
  <conditionalFormatting sqref="E7:E54">
    <cfRule type="expression" dxfId="1" priority="3">
      <formula>MOD(ROW(),2)=0</formula>
    </cfRule>
    <cfRule type="expression" dxfId="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 2024.G.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2025-01-13T11:05:59Z</dcterms:modified>
</cp:coreProperties>
</file>